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Resignation Log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<sst xmlns="http://schemas.openxmlformats.org/spreadsheetml/2006/main" count="81" uniqueCount="64">
  <si>
    <t>PeopleSheet Template Setup</t>
  </si>
  <si>
    <t>Catat karyawan yang keluar dengan kategori alasan, catatan exit interview, dan status pengganti. Summary menyajikan metrik turnover berdasarkan divisi dan alasan.</t>
  </si>
  <si>
    <t>Template</t>
  </si>
  <si>
    <t>Turnover Tracker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</si>
  <si>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</si>
  <si>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</si>
  <si>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</si>
  <si>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</si>
  <si>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</si>
  <si>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</si>
  <si>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</si>
  <si>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Turnover configuration</t>
  </si>
  <si>
    <t>Year</t>
  </si>
  <si>
    <t>Total headcount (start of year)</t>
  </si>
  <si>
    <t>Resignation Log</t>
  </si>
  <si>
    <t>Record employee departures.</t>
  </si>
  <si>
    <t>Employee No.</t>
  </si>
  <si>
    <t>Employee Name</t>
  </si>
  <si>
    <t>Department</t>
  </si>
  <si>
    <t>Position</t>
  </si>
  <si>
    <t>Hire Date</t>
  </si>
  <si>
    <t>Resign Date</t>
  </si>
  <si>
    <t>Tenure (months)</t>
  </si>
  <si>
    <t>Reason</t>
  </si>
  <si>
    <t>Exit Interview Notes</t>
  </si>
  <si>
    <t>Replacement Status</t>
  </si>
  <si>
    <t>EMP-010</t>
  </si>
  <si>
    <t>Andi Kurniawan</t>
  </si>
  <si>
    <t>Operations</t>
  </si>
  <si>
    <t>Staff</t>
  </si>
  <si>
    <t>Career Growth</t>
  </si>
  <si>
    <t>Wants more responsibility</t>
  </si>
  <si>
    <t>Open</t>
  </si>
  <si>
    <t>EMP-011</t>
  </si>
  <si>
    <t>Rina Sari</t>
  </si>
  <si>
    <t>Finance</t>
  </si>
  <si>
    <t>Analyst</t>
  </si>
  <si>
    <t>Salary</t>
  </si>
  <si>
    <t>Found higher-paying role</t>
  </si>
  <si>
    <t>Filled</t>
  </si>
  <si>
    <t>EMP-012</t>
  </si>
  <si>
    <t>Tono Widodo</t>
  </si>
  <si>
    <t>Personal</t>
  </si>
  <si>
    <t>Family relocation</t>
  </si>
  <si>
    <t>N/A</t>
  </si>
  <si>
    <t>EMP-013</t>
  </si>
  <si>
    <t>Lestari Putri</t>
  </si>
  <si>
    <t>People</t>
  </si>
  <si>
    <t>Coordinator</t>
  </si>
  <si>
    <t>Relocation</t>
  </si>
  <si>
    <t>Moved to Surabaya</t>
  </si>
  <si>
    <t>EMP-014</t>
  </si>
  <si>
    <t>Hendra Wijaya</t>
  </si>
  <si>
    <t>Management</t>
  </si>
  <si>
    <t>Conflict with supervisor</t>
  </si>
  <si>
    <t>Turnover Summary</t>
  </si>
  <si>
    <t>Turnover metrics by department and reason.</t>
  </si>
  <si>
    <t>By Department</t>
  </si>
  <si>
    <t>By Reason</t>
  </si>
  <si>
    <t>Other</t>
  </si>
  <si>
    <t>Key Metrics</t>
  </si>
  <si>
    <t>Total Resignations</t>
  </si>
  <si>
    <t>Average Tenure (months)</t>
  </si>
  <si>
    <t>Turnover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</si>
</sst>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 mmm yyyy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  <font>
      <b/>
      <color rgb="0F766E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>
        <v>2026</v>
      </c>
    </row>
    <row r="13" spans="1:2" x14ac:dyDescent="0.25">
      <c r="A13" s="1" t="s">
        <v>13</v>
      </c>
      <c r="B13">
        <v>20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 showGridLines="0">
      <pane xSplit="3" ySplit="5" topLeftCell="D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4" width="16" customWidth="1"/>
    <col min="5" max="6" width="14" style="4" customWidth="1"/>
    <col min="7" max="7" width="16" customWidth="1"/>
    <col min="8" max="8" width="18" customWidth="1"/>
    <col min="9" max="9" width="32" customWidth="1"/>
    <col min="10" max="10" width="18" customWidth="1"/>
  </cols>
  <sheetData>
    <row r="1" ht="24" customHeight="1" spans="1:8" x14ac:dyDescent="0.25">
      <c r="A1" s="5" t="s">
        <v>14</v>
      </c>
      <c r="B1" s="5"/>
      <c r="C1" s="5"/>
      <c r="D1" s="5"/>
      <c r="E1" s="5"/>
      <c r="F1" s="5"/>
      <c r="G1" s="5"/>
      <c r="H1" s="5"/>
    </row>
    <row r="2" ht="32" customHeight="1" spans="1:8" x14ac:dyDescent="0.25">
      <c r="A2" s="6" t="s">
        <v>15</v>
      </c>
      <c r="B2" s="6"/>
      <c r="C2" s="6"/>
      <c r="D2" s="6"/>
      <c r="E2" s="6"/>
      <c r="F2" s="6"/>
      <c r="G2" s="6"/>
      <c r="H2" s="6"/>
    </row>
    <row r="4" spans="1:10" x14ac:dyDescent="0.25">
      <c r="A4" s="7" t="s">
        <v>16</v>
      </c>
      <c r="B4" s="7" t="s">
        <v>17</v>
      </c>
      <c r="C4" s="7" t="s">
        <v>18</v>
      </c>
      <c r="D4" s="7" t="s">
        <v>19</v>
      </c>
      <c r="E4" s="8" t="s">
        <v>20</v>
      </c>
      <c r="F4" s="8" t="s">
        <v>21</v>
      </c>
      <c r="G4" s="7" t="s">
        <v>22</v>
      </c>
      <c r="H4" s="7" t="s">
        <v>23</v>
      </c>
      <c r="I4" s="7" t="s">
        <v>24</v>
      </c>
      <c r="J4" s="7" t="s">
        <v>25</v>
      </c>
    </row>
    <row r="5" spans="1:10" x14ac:dyDescent="0.25">
      <c r="A5" s="3" t="s">
        <v>26</v>
      </c>
      <c r="B5" s="3" t="s">
        <v>27</v>
      </c>
      <c r="C5" s="3" t="s">
        <v>28</v>
      </c>
      <c r="D5" s="3" t="s">
        <v>29</v>
      </c>
      <c r="E5" s="9">
        <v>44941</v>
      </c>
      <c r="F5" s="9">
        <v>46081</v>
      </c>
      <c r="G5" s="3">
        <f>DATEDIF(E5,F5,"M")</f>
      </c>
      <c r="H5" s="3" t="s">
        <v>30</v>
      </c>
      <c r="I5" s="3" t="s">
        <v>31</v>
      </c>
      <c r="J5" s="3" t="s">
        <v>32</v>
      </c>
    </row>
    <row r="6" spans="1:10" x14ac:dyDescent="0.25">
      <c r="A6" s="10" t="s">
        <v>33</v>
      </c>
      <c r="B6" s="10" t="s">
        <v>34</v>
      </c>
      <c r="C6" s="10" t="s">
        <v>35</v>
      </c>
      <c r="D6" s="10" t="s">
        <v>36</v>
      </c>
      <c r="E6" s="11">
        <v>45505</v>
      </c>
      <c r="F6" s="11">
        <v>46096</v>
      </c>
      <c r="G6" s="10">
        <f>DATEDIF(E6,F6,"M")</f>
      </c>
      <c r="H6" s="10" t="s">
        <v>37</v>
      </c>
      <c r="I6" s="10" t="s">
        <v>38</v>
      </c>
      <c r="J6" s="10" t="s">
        <v>39</v>
      </c>
    </row>
    <row r="7" spans="1:10" x14ac:dyDescent="0.25">
      <c r="A7" s="3" t="s">
        <v>40</v>
      </c>
      <c r="B7" s="3" t="s">
        <v>41</v>
      </c>
      <c r="C7" s="3" t="s">
        <v>28</v>
      </c>
      <c r="D7" s="3" t="s">
        <v>29</v>
      </c>
      <c r="E7" s="9">
        <v>45787</v>
      </c>
      <c r="F7" s="9">
        <v>46142</v>
      </c>
      <c r="G7" s="3">
        <f>DATEDIF(E7,F7,"M")</f>
      </c>
      <c r="H7" s="3" t="s">
        <v>42</v>
      </c>
      <c r="I7" s="3" t="s">
        <v>43</v>
      </c>
      <c r="J7" s="3" t="s">
        <v>44</v>
      </c>
    </row>
    <row r="8" spans="1:10" x14ac:dyDescent="0.25">
      <c r="A8" s="10" t="s">
        <v>45</v>
      </c>
      <c r="B8" s="10" t="s">
        <v>46</v>
      </c>
      <c r="C8" s="10" t="s">
        <v>47</v>
      </c>
      <c r="D8" s="10" t="s">
        <v>48</v>
      </c>
      <c r="E8" s="11">
        <v>45261</v>
      </c>
      <c r="F8" s="11">
        <v>46032</v>
      </c>
      <c r="G8" s="10">
        <f>DATEDIF(E8,F8,"M")</f>
      </c>
      <c r="H8" s="10" t="s">
        <v>49</v>
      </c>
      <c r="I8" s="10" t="s">
        <v>50</v>
      </c>
      <c r="J8" s="10" t="s">
        <v>39</v>
      </c>
    </row>
    <row r="9" spans="1:10" x14ac:dyDescent="0.25">
      <c r="A9" s="3" t="s">
        <v>51</v>
      </c>
      <c r="B9" s="3" t="s">
        <v>52</v>
      </c>
      <c r="C9" s="3" t="s">
        <v>35</v>
      </c>
      <c r="D9" s="3" t="s">
        <v>29</v>
      </c>
      <c r="E9" s="9">
        <v>45371</v>
      </c>
      <c r="F9" s="9">
        <v>46157</v>
      </c>
      <c r="G9" s="3">
        <f>DATEDIF(E9,F9,"M")</f>
      </c>
      <c r="H9" s="3" t="s">
        <v>53</v>
      </c>
      <c r="I9" s="3" t="s">
        <v>54</v>
      </c>
      <c r="J9" s="3" t="s">
        <v>32</v>
      </c>
    </row>
    <row r="10" spans="8:10" x14ac:dyDescent="0.25"/>
    <row r="11" spans="8:10" x14ac:dyDescent="0.25"/>
    <row r="12" spans="8:10" x14ac:dyDescent="0.25"/>
    <row r="13" spans="8:10" x14ac:dyDescent="0.25"/>
    <row r="14" spans="8:10" x14ac:dyDescent="0.25"/>
    <row r="15" spans="8:10" x14ac:dyDescent="0.25"/>
    <row r="16" spans="8:10" x14ac:dyDescent="0.25"/>
    <row r="17" spans="8:10" x14ac:dyDescent="0.25"/>
    <row r="18" spans="8:10" x14ac:dyDescent="0.25"/>
    <row r="19" spans="8:10" x14ac:dyDescent="0.25"/>
    <row r="20" spans="8:10" x14ac:dyDescent="0.25"/>
    <row r="21" spans="8:10" x14ac:dyDescent="0.25"/>
    <row r="22" spans="8:10" x14ac:dyDescent="0.25"/>
    <row r="23" spans="8:10" x14ac:dyDescent="0.25"/>
    <row r="24" spans="8:10" x14ac:dyDescent="0.25"/>
    <row r="25" spans="8:10" x14ac:dyDescent="0.25"/>
  </sheetData>
  <autoFilter ref="A4:J4"/>
  <mergeCells count="2">
    <mergeCell ref="A1:H1"/>
    <mergeCell ref="A2:H2"/>
  </mergeCells>
  <dataValidations count="4">
    <dataValidation type="list" allowBlank="1" sqref="H10:H25">
      <formula1>"Salary,Career Growth,Personal,Relocation,Management,Other"</formula1>
    </dataValidation>
    <dataValidation type="list" allowBlank="1" sqref="H5:H25">
      <formula1>"Salary,Career Growth,Personal,Relocation,Management,Other"</formula1>
    </dataValidation>
    <dataValidation type="list" allowBlank="1" sqref="J10:J25">
      <formula1>"Open,Filled,N/A"</formula1>
    </dataValidation>
    <dataValidation type="list" allowBlank="1" sqref="J5:J25">
      <formula1>"Open,Filled,N/A"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16" customWidth="1"/>
  </cols>
  <sheetData>
    <row r="1" ht="24" customHeight="1" spans="1:8" x14ac:dyDescent="0.25">
      <c r="A1" s="12" t="s">
        <v>55</v>
      </c>
      <c r="B1" s="12"/>
      <c r="C1" s="12"/>
      <c r="D1" s="12"/>
      <c r="E1" s="12"/>
      <c r="F1" s="12"/>
      <c r="G1" s="12"/>
      <c r="H1" s="12"/>
    </row>
    <row r="2" ht="32" customHeight="1" spans="1:8" x14ac:dyDescent="0.25">
      <c r="A2" s="13" t="s">
        <v>56</v>
      </c>
      <c r="B2" s="13"/>
      <c r="C2" s="13"/>
      <c r="D2" s="13"/>
      <c r="E2" s="13"/>
      <c r="F2" s="13"/>
      <c r="G2" s="13"/>
      <c r="H2" s="13"/>
    </row>
    <row r="4" spans="1:1" x14ac:dyDescent="0.25">
      <c r="A4" s="14" t="s">
        <v>57</v>
      </c>
    </row>
    <row r="5" spans="1:2" x14ac:dyDescent="0.25">
      <c r="A5" s="3" t="s">
        <v>28</v>
      </c>
      <c r="B5" s="3">
        <f>COUNTIF('Resignation Log'!C5:C25,"Operations")</f>
      </c>
    </row>
    <row r="6" spans="1:2" x14ac:dyDescent="0.25">
      <c r="A6" s="3" t="s">
        <v>47</v>
      </c>
      <c r="B6" s="3">
        <f>COUNTIF('Resignation Log'!C5:C25,"People")</f>
      </c>
    </row>
    <row r="7" spans="1:2" x14ac:dyDescent="0.25">
      <c r="A7" s="3" t="s">
        <v>35</v>
      </c>
      <c r="B7" s="3">
        <f>COUNTIF('Resignation Log'!C5:C25,"Finance")</f>
      </c>
    </row>
    <row r="9" spans="1:1" x14ac:dyDescent="0.25">
      <c r="A9" s="14" t="s">
        <v>58</v>
      </c>
    </row>
    <row r="10" spans="1:2" x14ac:dyDescent="0.25">
      <c r="A10" s="3" t="s">
        <v>37</v>
      </c>
      <c r="B10" s="3">
        <f>COUNTIF('Resignation Log'!H5:H25,"Salary")</f>
      </c>
    </row>
    <row r="11" spans="1:2" x14ac:dyDescent="0.25">
      <c r="A11" s="3" t="s">
        <v>30</v>
      </c>
      <c r="B11" s="3">
        <f>COUNTIF('Resignation Log'!H5:H25,"Career Growth")</f>
      </c>
    </row>
    <row r="12" spans="1:2" x14ac:dyDescent="0.25">
      <c r="A12" s="3" t="s">
        <v>42</v>
      </c>
      <c r="B12" s="3">
        <f>COUNTIF('Resignation Log'!H5:H25,"Personal")</f>
      </c>
    </row>
    <row r="13" spans="1:2" x14ac:dyDescent="0.25">
      <c r="A13" s="3" t="s">
        <v>49</v>
      </c>
      <c r="B13" s="3">
        <f>COUNTIF('Resignation Log'!H5:H25,"Relocation")</f>
      </c>
    </row>
    <row r="14" spans="1:2" x14ac:dyDescent="0.25">
      <c r="A14" s="3" t="s">
        <v>53</v>
      </c>
      <c r="B14" s="3">
        <f>COUNTIF('Resignation Log'!H5:H25,"Management")</f>
      </c>
    </row>
    <row r="15" spans="1:2" x14ac:dyDescent="0.25">
      <c r="A15" s="3" t="s">
        <v>59</v>
      </c>
      <c r="B15" s="3">
        <f>COUNTIF('Resignation Log'!H5:H25,"Other")</f>
      </c>
    </row>
    <row r="17" spans="1:1" x14ac:dyDescent="0.25">
      <c r="A17" s="14" t="s">
        <v>60</v>
      </c>
    </row>
    <row r="18" spans="1:2" x14ac:dyDescent="0.25">
      <c r="A18" s="3" t="s">
        <v>61</v>
      </c>
      <c r="B18" s="3">
        <f>COUNTA('Resignation Log'!A5:A25)</f>
      </c>
    </row>
    <row r="19" spans="1:2" x14ac:dyDescent="0.25">
      <c r="A19" s="3" t="s">
        <v>62</v>
      </c>
      <c r="B19" s="3">
        <f>AVERAGE('Resignation Log'!G5:G25)</f>
      </c>
    </row>
    <row r="20" spans="1:2" x14ac:dyDescent="0.25">
      <c r="A20" s="3" t="s">
        <v>63</v>
      </c>
      <c r="B20" s="3">
        <f>B18/Setup!$B$13*100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Resignation Log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2026-06-20T04:23:01Z</dcterms:created>
  <dcterms:modified xsi:type="dcterms:W3CDTF">2026-06-20T04:23:01Z</dcterms:modified>
</cp:coreProperties>
</file>